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1720" windowHeight="6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<sst xmlns="http://schemas.openxmlformats.org/spreadsheetml/2006/main" count="38" uniqueCount="38">
  <si>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姓名：</t>
  </si>
  <si>
    <t>属性</t>
  </si>
  <si>
    <t>考试出题及改卷节数</t>
  </si>
  <si>
    <t>基本课时</t>
  </si>
  <si>
    <t>折算课时</t>
  </si>
  <si>
    <r>
      <t>其它</t>
    </r>
    <r>
      <rPr>
        <sz val="8"/>
        <rFont val="宋体"/>
        <family val="0"/>
      </rPr>
      <t>(+)</t>
    </r>
  </si>
  <si>
    <t>每周实际课时合计</t>
  </si>
  <si>
    <t>元/月</t>
  </si>
  <si>
    <t>填表日期：</t>
  </si>
  <si>
    <t>年</t>
  </si>
  <si>
    <t>月</t>
  </si>
  <si>
    <t>日</t>
  </si>
  <si>
    <t>教研室主任签章：</t>
  </si>
  <si>
    <t>审核人签章：</t>
  </si>
  <si>
    <t>：</t>
  </si>
  <si>
    <t>合班</t>
  </si>
  <si>
    <t>每周应计酬课时合计</t>
  </si>
  <si>
    <t>任课班级</t>
  </si>
  <si>
    <t>填表说明:(请仔细阅读后再进行填写)</t>
  </si>
  <si>
    <t>★请将酬金数据填写在白底色单元格处,灰色部分禁止填入数据</t>
  </si>
  <si>
    <t>部门或教研室名称：</t>
  </si>
  <si>
    <r>
      <t>理论课授课名称</t>
    </r>
  </si>
  <si>
    <t>实训课、毕业设计（毕业论文）、顶岗实习填写部分</t>
  </si>
  <si>
    <t>重复课/实验分批</t>
  </si>
  <si>
    <t>聘任职务:</t>
  </si>
  <si>
    <t>高职教育教师资格证书</t>
  </si>
  <si>
    <t>授课加权系数部分说明(负数填写必须使用“-”)</t>
  </si>
  <si>
    <t>授课校区</t>
  </si>
  <si>
    <r>
      <t>课酬标准(元</t>
    </r>
    <r>
      <rPr>
        <sz val="12"/>
        <rFont val="宋体"/>
        <family val="0"/>
      </rPr>
      <t>)</t>
    </r>
  </si>
  <si>
    <t>基本折算课时</t>
  </si>
  <si>
    <t>工作量折算</t>
  </si>
  <si>
    <r>
      <rPr>
        <b/>
        <sz val="12"/>
        <rFont val="宋体"/>
        <family val="0"/>
      </rPr>
      <t>1、</t>
    </r>
    <r>
      <rPr>
        <b/>
        <sz val="12"/>
        <rFont val="宋体"/>
        <family val="0"/>
      </rPr>
      <t>合班系数：</t>
    </r>
    <r>
      <rPr>
        <sz val="12"/>
        <rFont val="宋体"/>
        <family val="0"/>
      </rPr>
      <t>合班0.5, 三个班及以上：0.75</t>
    </r>
  </si>
  <si>
    <t>2、当年度未参与考核： - 0.2</t>
  </si>
  <si>
    <t>3、获得“广东轻工职业技术学院高职教育教师资格证书”：0.1。</t>
  </si>
  <si>
    <t>预算应发酬金合计:</t>
  </si>
  <si>
    <t>每月应发酬金:</t>
  </si>
  <si>
    <t>元</t>
  </si>
  <si>
    <r>
      <t xml:space="preserve">  20  /  20  学年第 学期兼职教师上课酬金（</t>
    </r>
    <r>
      <rPr>
        <b/>
        <sz val="18"/>
        <rFont val="宋体"/>
        <family val="0"/>
      </rPr>
      <t>预</t>
    </r>
    <r>
      <rPr>
        <b/>
        <sz val="18"/>
        <rFont val="宋体"/>
        <family val="0"/>
      </rPr>
      <t>算表）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</si>
</sst>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0.0_ "/>
    <numFmt numFmtId="186" formatCode="0_ "/>
    <numFmt numFmtId="187" formatCode="0_);[Red]\(0\)"/>
    <numFmt numFmtId="188" formatCode="0.00_ "/>
    <numFmt numFmtId="189" formatCode="0.00_);[Red]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2"/>
      <color indexed="10"/>
      <name val="宋体"/>
      <family val="0"/>
    </font>
    <font>
      <b/>
      <u val="single"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87" fontId="1" fillId="33" borderId="12" xfId="0" applyNumberFormat="1" applyFont="1" applyFill="1" applyBorder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1" fillId="33" borderId="12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vertical="center"/>
    </xf>
    <xf numFmtId="188" fontId="1" fillId="0" borderId="12" xfId="0" applyNumberFormat="1" applyFont="1" applyBorder="1" applyAlignment="1" applyProtection="1">
      <alignment vertical="center"/>
      <protection locked="0"/>
    </xf>
    <xf numFmtId="189" fontId="1" fillId="33" borderId="12" xfId="0" applyNumberFormat="1" applyFont="1" applyFill="1" applyBorder="1" applyAlignment="1">
      <alignment vertical="center"/>
    </xf>
    <xf numFmtId="189" fontId="0" fillId="33" borderId="12" xfId="0" applyNumberFormat="1" applyFill="1" applyBorder="1" applyAlignment="1">
      <alignment vertical="center"/>
    </xf>
    <xf numFmtId="189" fontId="1" fillId="0" borderId="12" xfId="0" applyNumberFormat="1" applyFont="1" applyBorder="1" applyAlignment="1" applyProtection="1">
      <alignment vertical="center"/>
      <protection locked="0"/>
    </xf>
    <xf numFmtId="184" fontId="9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89" fontId="0" fillId="33" borderId="13" xfId="0" applyNumberFormat="1" applyFill="1" applyBorder="1" applyAlignment="1">
      <alignment horizontal="center" vertical="center"/>
    </xf>
    <xf numFmtId="189" fontId="0" fillId="34" borderId="14" xfId="0" applyNumberFormat="1" applyFill="1" applyBorder="1" applyAlignment="1">
      <alignment vertical="center" wrapText="1"/>
    </xf>
    <xf numFmtId="0" fontId="4" fillId="0" borderId="0" xfId="0" applyFont="1" applyAlignment="1" applyProtection="1">
      <alignment vertical="center"/>
      <protection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187" fontId="1" fillId="0" borderId="12" xfId="0" applyNumberFormat="1" applyFont="1" applyBorder="1" applyAlignment="1" applyProtection="1">
      <alignment vertical="center"/>
      <protection locked="0"/>
    </xf>
    <xf numFmtId="187" fontId="1" fillId="0" borderId="12" xfId="0" applyNumberFormat="1" applyFont="1" applyBorder="1" applyAlignment="1" applyProtection="1">
      <alignment horizontal="center" vertical="center"/>
      <protection locked="0"/>
    </xf>
    <xf numFmtId="187" fontId="2" fillId="0" borderId="15" xfId="0" applyNumberFormat="1" applyFont="1" applyBorder="1" applyAlignment="1" applyProtection="1">
      <alignment horizontal="center" vertical="center"/>
      <protection locked="0"/>
    </xf>
    <xf numFmtId="187" fontId="1" fillId="0" borderId="0" xfId="0" applyNumberFormat="1" applyFont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6" fontId="1" fillId="0" borderId="12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189" fontId="0" fillId="33" borderId="12" xfId="0" applyNumberFormat="1" applyFill="1" applyBorder="1" applyAlignment="1">
      <alignment horizontal="center" vertical="center"/>
    </xf>
    <xf numFmtId="188" fontId="1" fillId="0" borderId="10" xfId="0" applyNumberFormat="1" applyFont="1" applyBorder="1" applyAlignment="1" applyProtection="1">
      <alignment horizontal="center" vertical="center"/>
      <protection locked="0"/>
    </xf>
    <xf numFmtId="188" fontId="1" fillId="0" borderId="13" xfId="0" applyNumberFormat="1" applyFont="1" applyBorder="1" applyAlignment="1" applyProtection="1">
      <alignment horizontal="center" vertical="center"/>
      <protection locked="0"/>
    </xf>
    <xf numFmtId="184" fontId="0" fillId="33" borderId="10" xfId="0" applyNumberFormat="1" applyFill="1" applyBorder="1" applyAlignment="1">
      <alignment horizontal="center" vertical="center"/>
    </xf>
    <xf numFmtId="184" fontId="0" fillId="33" borderId="11" xfId="0" applyNumberFormat="1" applyFill="1" applyBorder="1" applyAlignment="1">
      <alignment horizontal="center" vertical="center"/>
    </xf>
    <xf numFmtId="184" fontId="0" fillId="33" borderId="13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189" fontId="0" fillId="33" borderId="10" xfId="0" applyNumberFormat="1" applyFill="1" applyBorder="1" applyAlignment="1">
      <alignment horizontal="center" vertical="center" wrapText="1"/>
    </xf>
    <xf numFmtId="189" fontId="0" fillId="33" borderId="11" xfId="0" applyNumberFormat="1" applyFill="1" applyBorder="1" applyAlignment="1">
      <alignment horizontal="center" vertical="center" wrapText="1"/>
    </xf>
    <xf numFmtId="189" fontId="0" fillId="33" borderId="13" xfId="0" applyNumberFormat="1" applyFill="1" applyBorder="1" applyAlignment="1">
      <alignment horizontal="center" vertical="center" wrapText="1"/>
    </xf>
    <xf numFmtId="189" fontId="0" fillId="33" borderId="10" xfId="0" applyNumberFormat="1" applyFill="1" applyBorder="1" applyAlignment="1">
      <alignment horizontal="center" vertical="center"/>
    </xf>
    <xf numFmtId="189" fontId="0" fillId="33" borderId="11" xfId="0" applyNumberFormat="1" applyFill="1" applyBorder="1" applyAlignment="1">
      <alignment horizontal="center" vertical="center"/>
    </xf>
    <xf numFmtId="189" fontId="0" fillId="33" borderId="13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89" fontId="0" fillId="34" borderId="14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34" borderId="14" xfId="0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17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0" fillId="34" borderId="11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38100</xdr:rowOff>
    </xdr:from>
    <xdr:to>
      <xdr:col>10</xdr:col>
      <xdr:colOff>561975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772275" y="571500"/>
          <a:ext cx="5619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10</xdr:col>
      <xdr:colOff>180975</xdr:colOff>
      <xdr:row>2</xdr:row>
      <xdr:rowOff>161925</xdr:rowOff>
    </xdr:from>
    <xdr:ext cx="9525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6953250" y="6953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180975</xdr:colOff>
      <xdr:row>2</xdr:row>
      <xdr:rowOff>171450</xdr:rowOff>
    </xdr:from>
    <xdr:ext cx="276225" cy="180975"/>
    <xdr:sp>
      <xdr:nvSpPr>
        <xdr:cNvPr id="3" name="Text Box 3"/>
        <xdr:cNvSpPr txBox="1">
          <a:spLocks noChangeArrowheads="1"/>
        </xdr:cNvSpPr>
      </xdr:nvSpPr>
      <xdr:spPr>
        <a:xfrm>
          <a:off x="6953250" y="70485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周次</a:t>
          </a:r>
        </a:p>
      </xdr:txBody>
    </xdr:sp>
    <xdr:clientData/>
  </xdr:oneCellAnchor>
  <xdr:oneCellAnchor>
    <xdr:from>
      <xdr:col>10</xdr:col>
      <xdr:colOff>9525</xdr:colOff>
      <xdr:row>3</xdr:row>
      <xdr:rowOff>228600</xdr:rowOff>
    </xdr:from>
    <xdr:ext cx="333375" cy="514350"/>
    <xdr:sp>
      <xdr:nvSpPr>
        <xdr:cNvPr id="4" name="Text Box 4"/>
        <xdr:cNvSpPr txBox="1">
          <a:spLocks noChangeArrowheads="1"/>
        </xdr:cNvSpPr>
      </xdr:nvSpPr>
      <xdr:spPr>
        <a:xfrm>
          <a:off x="6781800" y="1009650"/>
          <a:ext cx="3333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每周基本课时</a:t>
          </a:r>
        </a:p>
      </xdr:txBody>
    </xdr:sp>
    <xdr:clientData/>
  </xdr:oneCellAnchor>
  <xdr:twoCellAnchor>
    <xdr:from>
      <xdr:col>24</xdr:col>
      <xdr:colOff>0</xdr:colOff>
      <xdr:row>32</xdr:row>
      <xdr:rowOff>0</xdr:rowOff>
    </xdr:from>
    <xdr:to>
      <xdr:col>34</xdr:col>
      <xdr:colOff>571500</xdr:colOff>
      <xdr:row>37</xdr:row>
      <xdr:rowOff>114300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8458200"/>
          <a:ext cx="4391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showZeros="0" tabSelected="1" zoomScale="75" zoomScaleNormal="75" zoomScalePageLayoutView="0" workbookViewId="0" topLeftCell="A1">
      <selection activeCell="K13" sqref="K13"/>
    </sheetView>
  </sheetViews>
  <sheetFormatPr defaultColWidth="9.00390625" defaultRowHeight="14.25"/>
  <cols>
    <col min="1" max="1" width="19.125" style="0" customWidth="1"/>
    <col min="2" max="2" width="5.125" style="0" customWidth="1"/>
    <col min="3" max="3" width="3.50390625" style="0" customWidth="1"/>
    <col min="4" max="4" width="9.625" style="0" customWidth="1"/>
    <col min="5" max="5" width="5.625" style="0" customWidth="1"/>
    <col min="6" max="6" width="4.875" style="0" customWidth="1"/>
    <col min="7" max="7" width="9.125" style="0" customWidth="1"/>
    <col min="8" max="8" width="6.50390625" style="0" customWidth="1"/>
    <col min="9" max="9" width="7.875" style="0" customWidth="1"/>
    <col min="10" max="10" width="17.50390625" style="0" customWidth="1"/>
    <col min="11" max="11" width="7.375" style="0" customWidth="1"/>
    <col min="12" max="12" width="4.00390625" style="0" customWidth="1"/>
    <col min="13" max="13" width="3.375" style="0" customWidth="1"/>
    <col min="14" max="14" width="3.625" style="0" customWidth="1"/>
    <col min="15" max="15" width="4.25390625" style="0" customWidth="1"/>
    <col min="16" max="17" width="3.375" style="0" customWidth="1"/>
    <col min="18" max="18" width="3.25390625" style="0" customWidth="1"/>
    <col min="19" max="19" width="3.625" style="0" customWidth="1"/>
    <col min="20" max="20" width="3.125" style="0" customWidth="1"/>
    <col min="21" max="21" width="3.75390625" style="0" customWidth="1"/>
    <col min="22" max="22" width="3.50390625" style="0" bestFit="1" customWidth="1"/>
    <col min="23" max="23" width="3.75390625" style="0" customWidth="1"/>
    <col min="24" max="24" width="3.875" style="0" customWidth="1"/>
    <col min="25" max="25" width="4.50390625" style="0" bestFit="1" customWidth="1"/>
    <col min="26" max="26" width="3.875" style="0" customWidth="1"/>
    <col min="27" max="28" width="4.25390625" style="0" customWidth="1"/>
    <col min="29" max="29" width="4.125" style="0" customWidth="1"/>
    <col min="30" max="30" width="4.625" style="0" customWidth="1"/>
    <col min="31" max="31" width="4.00390625" style="0" customWidth="1"/>
    <col min="32" max="32" width="4.25390625" style="0" customWidth="1"/>
    <col min="33" max="33" width="7.00390625" style="0" customWidth="1"/>
    <col min="34" max="35" width="9.25390625" style="0" customWidth="1"/>
  </cols>
  <sheetData>
    <row r="1" spans="1:35" ht="22.5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</row>
    <row r="2" spans="1:35" ht="19.5" customHeight="1">
      <c r="A2" s="1" t="s">
        <v>20</v>
      </c>
      <c r="B2" s="95"/>
      <c r="C2" s="96"/>
      <c r="D2" s="2" t="s">
        <v>0</v>
      </c>
      <c r="E2" s="95"/>
      <c r="F2" s="96"/>
      <c r="G2" s="91" t="s">
        <v>24</v>
      </c>
      <c r="H2" s="67"/>
      <c r="I2" s="97"/>
      <c r="J2" s="98"/>
      <c r="K2" s="3"/>
      <c r="L2" s="3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87"/>
      <c r="AI2" s="36"/>
    </row>
    <row r="3" spans="1:36" s="5" customFormat="1" ht="19.5" customHeight="1">
      <c r="A3" s="76" t="s">
        <v>21</v>
      </c>
      <c r="B3" s="76" t="s">
        <v>1</v>
      </c>
      <c r="C3" s="76"/>
      <c r="D3" s="76"/>
      <c r="E3" s="76"/>
      <c r="F3" s="76"/>
      <c r="G3" s="76"/>
      <c r="H3" s="99" t="s">
        <v>27</v>
      </c>
      <c r="I3" s="99" t="s">
        <v>28</v>
      </c>
      <c r="J3" s="100" t="s">
        <v>17</v>
      </c>
      <c r="K3" s="76"/>
      <c r="L3" s="76">
        <v>1</v>
      </c>
      <c r="M3" s="92">
        <v>2</v>
      </c>
      <c r="N3" s="76">
        <v>3</v>
      </c>
      <c r="O3" s="76">
        <v>4</v>
      </c>
      <c r="P3" s="76">
        <v>5</v>
      </c>
      <c r="Q3" s="76">
        <v>6</v>
      </c>
      <c r="R3" s="76">
        <v>7</v>
      </c>
      <c r="S3" s="76">
        <v>8</v>
      </c>
      <c r="T3" s="76">
        <v>9</v>
      </c>
      <c r="U3" s="76">
        <v>10</v>
      </c>
      <c r="V3" s="76">
        <v>11</v>
      </c>
      <c r="W3" s="76">
        <v>12</v>
      </c>
      <c r="X3" s="76">
        <v>13</v>
      </c>
      <c r="Y3" s="76">
        <v>14</v>
      </c>
      <c r="Z3" s="76">
        <v>15</v>
      </c>
      <c r="AA3" s="76">
        <v>16</v>
      </c>
      <c r="AB3" s="76">
        <v>17</v>
      </c>
      <c r="AC3" s="76">
        <v>18</v>
      </c>
      <c r="AD3" s="76">
        <v>19</v>
      </c>
      <c r="AE3" s="76">
        <v>20</v>
      </c>
      <c r="AF3" s="76">
        <v>21</v>
      </c>
      <c r="AG3" s="76" t="s">
        <v>2</v>
      </c>
      <c r="AH3" s="92" t="s">
        <v>3</v>
      </c>
      <c r="AI3" s="92" t="s">
        <v>4</v>
      </c>
      <c r="AJ3" s="89"/>
    </row>
    <row r="4" spans="1:36" s="5" customFormat="1" ht="58.5" customHeight="1">
      <c r="A4" s="76"/>
      <c r="B4" s="80" t="s">
        <v>15</v>
      </c>
      <c r="C4" s="81"/>
      <c r="D4" s="6" t="s">
        <v>25</v>
      </c>
      <c r="E4" s="65" t="s">
        <v>5</v>
      </c>
      <c r="F4" s="66"/>
      <c r="G4" s="7" t="s">
        <v>23</v>
      </c>
      <c r="H4" s="93"/>
      <c r="I4" s="93"/>
      <c r="J4" s="76"/>
      <c r="K4" s="76"/>
      <c r="L4" s="76"/>
      <c r="M4" s="101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93"/>
      <c r="AI4" s="93"/>
      <c r="AJ4" s="89"/>
    </row>
    <row r="5" spans="1:35" s="20" customFormat="1" ht="19.5" customHeight="1">
      <c r="A5" s="30"/>
      <c r="B5" s="60"/>
      <c r="C5" s="61"/>
      <c r="D5" s="32"/>
      <c r="E5" s="60"/>
      <c r="F5" s="61"/>
      <c r="G5" s="32"/>
      <c r="H5" s="32"/>
      <c r="I5" s="47"/>
      <c r="J5" s="32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33">
        <f>SUM(L5:AG5)</f>
        <v>0</v>
      </c>
      <c r="AI5" s="33">
        <f>AG5+(AH5-AG5)*(1+B5+C5+D5+E5+F5+G5)</f>
        <v>0</v>
      </c>
    </row>
    <row r="6" spans="1:35" s="20" customFormat="1" ht="19.5" customHeight="1">
      <c r="A6" s="30"/>
      <c r="B6" s="60"/>
      <c r="C6" s="61"/>
      <c r="D6" s="32"/>
      <c r="E6" s="60"/>
      <c r="F6" s="61"/>
      <c r="G6" s="35"/>
      <c r="H6" s="35"/>
      <c r="I6" s="47"/>
      <c r="J6" s="30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33">
        <f aca="true" t="shared" si="0" ref="AH6:AH24">SUM(L6:AG6)</f>
        <v>0</v>
      </c>
      <c r="AI6" s="33">
        <f aca="true" t="shared" si="1" ref="AI6:AI24">AG6+(AH6-AG6)*(1+B6+C6+D6+E6+F6+G6)</f>
        <v>0</v>
      </c>
    </row>
    <row r="7" spans="1:35" s="20" customFormat="1" ht="19.5" customHeight="1">
      <c r="A7" s="30"/>
      <c r="B7" s="60"/>
      <c r="C7" s="61"/>
      <c r="D7" s="32"/>
      <c r="E7" s="60"/>
      <c r="F7" s="61"/>
      <c r="G7" s="35"/>
      <c r="H7" s="35"/>
      <c r="I7" s="47"/>
      <c r="J7" s="30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33">
        <f>SUM(L7:AG7)</f>
        <v>0</v>
      </c>
      <c r="AI7" s="33">
        <f t="shared" si="1"/>
        <v>0</v>
      </c>
    </row>
    <row r="8" spans="1:35" s="20" customFormat="1" ht="19.5" customHeight="1">
      <c r="A8" s="30"/>
      <c r="B8" s="60"/>
      <c r="C8" s="61"/>
      <c r="D8" s="32"/>
      <c r="E8" s="60"/>
      <c r="F8" s="61"/>
      <c r="G8" s="35"/>
      <c r="H8" s="35"/>
      <c r="I8" s="47"/>
      <c r="J8" s="30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33">
        <f t="shared" si="0"/>
        <v>0</v>
      </c>
      <c r="AI8" s="33">
        <f t="shared" si="1"/>
        <v>0</v>
      </c>
    </row>
    <row r="9" spans="1:35" s="20" customFormat="1" ht="19.5" customHeight="1">
      <c r="A9" s="30"/>
      <c r="B9" s="60"/>
      <c r="C9" s="61"/>
      <c r="D9" s="32"/>
      <c r="E9" s="60"/>
      <c r="F9" s="61"/>
      <c r="G9" s="35"/>
      <c r="H9" s="35"/>
      <c r="I9" s="47"/>
      <c r="J9" s="30"/>
      <c r="K9" s="48"/>
      <c r="L9" s="48"/>
      <c r="M9" s="49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33">
        <f t="shared" si="0"/>
        <v>0</v>
      </c>
      <c r="AI9" s="33">
        <f t="shared" si="1"/>
        <v>0</v>
      </c>
    </row>
    <row r="10" spans="1:35" s="20" customFormat="1" ht="19.5" customHeight="1">
      <c r="A10" s="30"/>
      <c r="B10" s="60"/>
      <c r="C10" s="61"/>
      <c r="D10" s="32"/>
      <c r="E10" s="60"/>
      <c r="F10" s="61"/>
      <c r="G10" s="35"/>
      <c r="H10" s="35"/>
      <c r="I10" s="47"/>
      <c r="J10" s="30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33">
        <f t="shared" si="0"/>
        <v>0</v>
      </c>
      <c r="AI10" s="33">
        <f t="shared" si="1"/>
        <v>0</v>
      </c>
    </row>
    <row r="11" spans="1:35" s="20" customFormat="1" ht="19.5" customHeight="1">
      <c r="A11" s="30"/>
      <c r="B11" s="60"/>
      <c r="C11" s="61"/>
      <c r="D11" s="32"/>
      <c r="E11" s="60"/>
      <c r="F11" s="61"/>
      <c r="G11" s="35"/>
      <c r="H11" s="35"/>
      <c r="I11" s="47"/>
      <c r="J11" s="30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33">
        <f t="shared" si="0"/>
        <v>0</v>
      </c>
      <c r="AI11" s="33">
        <f t="shared" si="1"/>
        <v>0</v>
      </c>
    </row>
    <row r="12" spans="1:35" s="20" customFormat="1" ht="19.5" customHeight="1">
      <c r="A12" s="30"/>
      <c r="B12" s="60"/>
      <c r="C12" s="61"/>
      <c r="D12" s="32"/>
      <c r="E12" s="60"/>
      <c r="F12" s="61"/>
      <c r="G12" s="35"/>
      <c r="H12" s="35"/>
      <c r="I12" s="47"/>
      <c r="J12" s="30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33">
        <f t="shared" si="0"/>
        <v>0</v>
      </c>
      <c r="AI12" s="33">
        <f t="shared" si="1"/>
        <v>0</v>
      </c>
    </row>
    <row r="13" spans="1:35" s="20" customFormat="1" ht="19.5" customHeight="1">
      <c r="A13" s="30"/>
      <c r="B13" s="60"/>
      <c r="C13" s="61"/>
      <c r="D13" s="32"/>
      <c r="E13" s="60"/>
      <c r="F13" s="61"/>
      <c r="G13" s="35"/>
      <c r="H13" s="35"/>
      <c r="I13" s="47"/>
      <c r="J13" s="30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33">
        <f t="shared" si="0"/>
        <v>0</v>
      </c>
      <c r="AI13" s="33">
        <f t="shared" si="1"/>
        <v>0</v>
      </c>
    </row>
    <row r="14" spans="1:35" s="20" customFormat="1" ht="19.5" customHeight="1">
      <c r="A14" s="30"/>
      <c r="B14" s="60"/>
      <c r="C14" s="61"/>
      <c r="D14" s="32"/>
      <c r="E14" s="60"/>
      <c r="F14" s="61"/>
      <c r="G14" s="35"/>
      <c r="H14" s="35"/>
      <c r="I14" s="47"/>
      <c r="J14" s="30"/>
      <c r="K14" s="48"/>
      <c r="L14" s="48"/>
      <c r="M14" s="50"/>
      <c r="N14" s="51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33">
        <f t="shared" si="0"/>
        <v>0</v>
      </c>
      <c r="AI14" s="33">
        <f t="shared" si="1"/>
        <v>0</v>
      </c>
    </row>
    <row r="15" spans="1:35" s="20" customFormat="1" ht="19.5" customHeight="1">
      <c r="A15" s="30"/>
      <c r="B15" s="60"/>
      <c r="C15" s="61"/>
      <c r="D15" s="32"/>
      <c r="E15" s="60"/>
      <c r="F15" s="61"/>
      <c r="G15" s="35"/>
      <c r="H15" s="35"/>
      <c r="I15" s="47"/>
      <c r="J15" s="30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33">
        <f t="shared" si="0"/>
        <v>0</v>
      </c>
      <c r="AI15" s="33">
        <f t="shared" si="1"/>
        <v>0</v>
      </c>
    </row>
    <row r="16" spans="1:35" s="20" customFormat="1" ht="19.5" customHeight="1">
      <c r="A16" s="30"/>
      <c r="B16" s="60"/>
      <c r="C16" s="61"/>
      <c r="D16" s="32"/>
      <c r="E16" s="60"/>
      <c r="F16" s="61"/>
      <c r="G16" s="35"/>
      <c r="H16" s="35"/>
      <c r="I16" s="47"/>
      <c r="J16" s="30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33">
        <f t="shared" si="0"/>
        <v>0</v>
      </c>
      <c r="AI16" s="33">
        <f t="shared" si="1"/>
        <v>0</v>
      </c>
    </row>
    <row r="17" spans="1:35" s="20" customFormat="1" ht="19.5" customHeight="1">
      <c r="A17" s="30"/>
      <c r="B17" s="60"/>
      <c r="C17" s="61"/>
      <c r="D17" s="32"/>
      <c r="E17" s="60"/>
      <c r="F17" s="61"/>
      <c r="G17" s="35"/>
      <c r="H17" s="35"/>
      <c r="I17" s="47"/>
      <c r="J17" s="30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33">
        <f t="shared" si="0"/>
        <v>0</v>
      </c>
      <c r="AI17" s="33">
        <f t="shared" si="1"/>
        <v>0</v>
      </c>
    </row>
    <row r="18" spans="1:35" ht="19.5" customHeight="1">
      <c r="A18" s="62" t="s">
        <v>22</v>
      </c>
      <c r="B18" s="63"/>
      <c r="C18" s="63"/>
      <c r="D18" s="63"/>
      <c r="E18" s="63"/>
      <c r="F18" s="63"/>
      <c r="G18" s="63"/>
      <c r="H18" s="63"/>
      <c r="I18" s="63"/>
      <c r="J18" s="63"/>
      <c r="K18" s="6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3">
        <f t="shared" si="0"/>
        <v>0</v>
      </c>
      <c r="AI18" s="33">
        <f t="shared" si="1"/>
        <v>0</v>
      </c>
    </row>
    <row r="19" spans="1:35" ht="19.5" customHeight="1">
      <c r="A19" s="29"/>
      <c r="B19" s="60"/>
      <c r="C19" s="61"/>
      <c r="D19" s="32"/>
      <c r="E19" s="60"/>
      <c r="F19" s="61"/>
      <c r="G19" s="35"/>
      <c r="H19" s="35"/>
      <c r="I19" s="47"/>
      <c r="J19" s="18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34">
        <f t="shared" si="0"/>
        <v>0</v>
      </c>
      <c r="AI19" s="33">
        <f t="shared" si="1"/>
        <v>0</v>
      </c>
    </row>
    <row r="20" spans="1:35" ht="19.5" customHeight="1">
      <c r="A20" s="29"/>
      <c r="B20" s="60"/>
      <c r="C20" s="61"/>
      <c r="D20" s="32"/>
      <c r="E20" s="60"/>
      <c r="F20" s="61"/>
      <c r="G20" s="35"/>
      <c r="H20" s="35"/>
      <c r="I20" s="47"/>
      <c r="J20" s="18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34">
        <f t="shared" si="0"/>
        <v>0</v>
      </c>
      <c r="AI20" s="33">
        <f t="shared" si="1"/>
        <v>0</v>
      </c>
    </row>
    <row r="21" spans="1:35" ht="19.5" customHeight="1">
      <c r="A21" s="29"/>
      <c r="B21" s="60"/>
      <c r="C21" s="61"/>
      <c r="D21" s="32"/>
      <c r="E21" s="60"/>
      <c r="F21" s="61"/>
      <c r="G21" s="35"/>
      <c r="H21" s="35"/>
      <c r="I21" s="47"/>
      <c r="J21" s="18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34">
        <f t="shared" si="0"/>
        <v>0</v>
      </c>
      <c r="AI21" s="33">
        <f t="shared" si="1"/>
        <v>0</v>
      </c>
    </row>
    <row r="22" spans="1:35" ht="19.5" customHeight="1">
      <c r="A22" s="29"/>
      <c r="B22" s="60"/>
      <c r="C22" s="61"/>
      <c r="D22" s="32"/>
      <c r="E22" s="60"/>
      <c r="F22" s="61"/>
      <c r="G22" s="35"/>
      <c r="H22" s="35"/>
      <c r="I22" s="47"/>
      <c r="J22" s="18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34">
        <f t="shared" si="0"/>
        <v>0</v>
      </c>
      <c r="AI22" s="33">
        <f t="shared" si="1"/>
        <v>0</v>
      </c>
    </row>
    <row r="23" spans="1:35" ht="19.5" customHeight="1">
      <c r="A23" s="29"/>
      <c r="B23" s="60"/>
      <c r="C23" s="61"/>
      <c r="D23" s="32"/>
      <c r="E23" s="60"/>
      <c r="F23" s="61"/>
      <c r="G23" s="35"/>
      <c r="H23" s="35"/>
      <c r="I23" s="47"/>
      <c r="J23" s="18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34">
        <f t="shared" si="0"/>
        <v>0</v>
      </c>
      <c r="AI23" s="33">
        <f t="shared" si="1"/>
        <v>0</v>
      </c>
    </row>
    <row r="24" spans="1:35" ht="19.5" customHeight="1">
      <c r="A24" s="29"/>
      <c r="B24" s="60"/>
      <c r="C24" s="61"/>
      <c r="D24" s="32"/>
      <c r="E24" s="60"/>
      <c r="F24" s="61"/>
      <c r="G24" s="35"/>
      <c r="H24" s="35"/>
      <c r="I24" s="47"/>
      <c r="J24" s="18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34">
        <f t="shared" si="0"/>
        <v>0</v>
      </c>
      <c r="AI24" s="33">
        <f t="shared" si="1"/>
        <v>0</v>
      </c>
    </row>
    <row r="25" spans="1:36" ht="19.5" customHeight="1">
      <c r="A25" s="90" t="s">
        <v>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17">
        <f>SUM(L5:L24)</f>
        <v>0</v>
      </c>
      <c r="M25" s="17">
        <f>SUM(M5:M24)</f>
        <v>0</v>
      </c>
      <c r="N25" s="17">
        <f aca="true" t="shared" si="2" ref="N25:AD25">SUM(N5:N24)</f>
        <v>0</v>
      </c>
      <c r="O25" s="17">
        <f t="shared" si="2"/>
        <v>0</v>
      </c>
      <c r="P25" s="17">
        <f t="shared" si="2"/>
        <v>0</v>
      </c>
      <c r="Q25" s="17">
        <f t="shared" si="2"/>
        <v>0</v>
      </c>
      <c r="R25" s="17">
        <f t="shared" si="2"/>
        <v>0</v>
      </c>
      <c r="S25" s="17">
        <f t="shared" si="2"/>
        <v>0</v>
      </c>
      <c r="T25" s="17">
        <f t="shared" si="2"/>
        <v>0</v>
      </c>
      <c r="U25" s="17">
        <f t="shared" si="2"/>
        <v>0</v>
      </c>
      <c r="V25" s="17">
        <f t="shared" si="2"/>
        <v>0</v>
      </c>
      <c r="W25" s="17">
        <f t="shared" si="2"/>
        <v>0</v>
      </c>
      <c r="X25" s="17">
        <f t="shared" si="2"/>
        <v>0</v>
      </c>
      <c r="Y25" s="17">
        <f t="shared" si="2"/>
        <v>0</v>
      </c>
      <c r="Z25" s="17">
        <f t="shared" si="2"/>
        <v>0</v>
      </c>
      <c r="AA25" s="17">
        <f t="shared" si="2"/>
        <v>0</v>
      </c>
      <c r="AB25" s="17">
        <f t="shared" si="2"/>
        <v>0</v>
      </c>
      <c r="AC25" s="17">
        <f t="shared" si="2"/>
        <v>0</v>
      </c>
      <c r="AD25" s="17">
        <f t="shared" si="2"/>
        <v>0</v>
      </c>
      <c r="AE25" s="17">
        <f>SUM(AE5:AE24)</f>
        <v>0</v>
      </c>
      <c r="AF25" s="17">
        <f>SUM(AF5:AF24)</f>
        <v>0</v>
      </c>
      <c r="AG25" s="4">
        <f>SUM(AG5:AG20)</f>
        <v>0</v>
      </c>
      <c r="AH25" s="34">
        <f>SUM(AH5:AH24)</f>
        <v>0</v>
      </c>
      <c r="AI25" s="34">
        <f>SUM(AI5:AI24)</f>
        <v>0</v>
      </c>
      <c r="AJ25" s="8"/>
    </row>
    <row r="26" spans="1:35" ht="19.5" customHeight="1">
      <c r="A26" s="90" t="s">
        <v>16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17">
        <f>IF($S$2=3,IF(AND(L25-L19-L20-L21-L22-L23-L24&lt;=4,L19+L20+L21+L22+L23+L24&lt;=6),L25,IF(AND(L25-L19-L20-L21-L22-L23-L24&lt;=4,L19+L20+L21+L22+L23+L24&gt;6),6+L25-L19-L20-L21-L22-L23-L24,IF(AND(L25-L19-L20-L21-L22-L23-L24&gt;4,L19+L20+L21+L22+L23+L24&lt;=6),4+L19+L20+L21+L22+L23+L24,IF(AND(L25-L19-L20-L21-L22-L23-L24&gt;4,L19+L20+L21+L22+L23+L24&gt;6),10)))),L25)</f>
        <v>0</v>
      </c>
      <c r="M26" s="17">
        <f>IF($S$2=3,IF(AND(M25-M20-M21-M22-M23-M24-#REF!&lt;=4,M20+M21+M22+M23+M24+#REF!&lt;=6),M25,IF(AND(M25-M20-M21-M22-M23-M24-#REF!&lt;=4,M20+M21+M22+M23+M24+#REF!&gt;6),6+M25-M20-M21-M22-M23-M24-#REF!,IF(AND(M25-M20-M21-M22-M23-M24-#REF!&gt;4,M20+M21+M22+M23+M24+#REF!&lt;=6),4+M20+M21+M22+M23+M24+#REF!,IF(AND(M25-M20-M21-M22-M23-M24-#REF!&gt;4,M20+M21+M22+M23+M24+#REF!&gt;6),10)))),M25)</f>
        <v>0</v>
      </c>
      <c r="N26" s="17">
        <f aca="true" t="shared" si="3" ref="N26:AG26">IF($S$2=3,IF(AND(N25-N19-N20-N21-N22-N23-N24&lt;=4,N19+N20+N21+N22+N23+N24&lt;=6),N25,IF(AND(N25-N19-N20-N21-N22-N23-N24&lt;=4,N19+N20+N21+N22+N23+N24&gt;6),6+N25-N19-N20-N21-N22-N23-N24,IF(AND(N25-N19-N20-N21-N22-N23-N24&gt;4,N19+N20+N21+N22+N23+N24&lt;=6),4+N19+N20+N21+N22+N23+N24,IF(AND(N25-N19-N20-N21-N22-N23-N24&gt;4,N19+N20+N21+N22+N23+N24&gt;6),10)))),N25)</f>
        <v>0</v>
      </c>
      <c r="O26" s="17">
        <f t="shared" si="3"/>
        <v>0</v>
      </c>
      <c r="P26" s="17">
        <f t="shared" si="3"/>
        <v>0</v>
      </c>
      <c r="Q26" s="17">
        <f t="shared" si="3"/>
        <v>0</v>
      </c>
      <c r="R26" s="17">
        <f t="shared" si="3"/>
        <v>0</v>
      </c>
      <c r="S26" s="17">
        <f t="shared" si="3"/>
        <v>0</v>
      </c>
      <c r="T26" s="17">
        <f t="shared" si="3"/>
        <v>0</v>
      </c>
      <c r="U26" s="17">
        <f t="shared" si="3"/>
        <v>0</v>
      </c>
      <c r="V26" s="17">
        <f t="shared" si="3"/>
        <v>0</v>
      </c>
      <c r="W26" s="17">
        <f t="shared" si="3"/>
        <v>0</v>
      </c>
      <c r="X26" s="17">
        <f t="shared" si="3"/>
        <v>0</v>
      </c>
      <c r="Y26" s="17">
        <f t="shared" si="3"/>
        <v>0</v>
      </c>
      <c r="Z26" s="17">
        <f t="shared" si="3"/>
        <v>0</v>
      </c>
      <c r="AA26" s="17">
        <f t="shared" si="3"/>
        <v>0</v>
      </c>
      <c r="AB26" s="17">
        <f t="shared" si="3"/>
        <v>0</v>
      </c>
      <c r="AC26" s="17">
        <f t="shared" si="3"/>
        <v>0</v>
      </c>
      <c r="AD26" s="17">
        <f t="shared" si="3"/>
        <v>0</v>
      </c>
      <c r="AE26" s="17">
        <f t="shared" si="3"/>
        <v>0</v>
      </c>
      <c r="AF26" s="17">
        <f t="shared" si="3"/>
        <v>0</v>
      </c>
      <c r="AG26" s="17">
        <f t="shared" si="3"/>
        <v>0</v>
      </c>
      <c r="AH26" s="91"/>
      <c r="AI26" s="87"/>
    </row>
    <row r="27" spans="1:40" ht="19.5" customHeight="1">
      <c r="A27" s="57" t="s">
        <v>34</v>
      </c>
      <c r="B27" s="73">
        <f>IF(SUM(L4:AG24)&lt;=400,AI4*I4+AI5*I5+AI6*I6+I7*AI7+AI8*I8+AI9*I9+AI10*I10+AI11*I11+AI12*I12+AI13*I13+AI14*I14+AI15*I15+AI16*I16+AI18*I18+AI19*I19+AI20*I20+AI21*I21+AI22*I22+AI23*I23,0)</f>
        <v>0</v>
      </c>
      <c r="C27" s="74"/>
      <c r="D27" s="75"/>
      <c r="E27" s="58" t="s">
        <v>36</v>
      </c>
      <c r="F27" s="86" t="s">
        <v>35</v>
      </c>
      <c r="G27" s="67"/>
      <c r="H27" s="67"/>
      <c r="I27" s="87"/>
      <c r="J27" s="59">
        <f>B27/5</f>
        <v>0</v>
      </c>
      <c r="K27" s="4" t="s">
        <v>7</v>
      </c>
      <c r="L27" s="44"/>
      <c r="M27" s="42"/>
      <c r="N27" s="42"/>
      <c r="O27" s="42"/>
      <c r="P27" s="42"/>
      <c r="Q27" s="42"/>
      <c r="R27" s="43"/>
      <c r="S27" s="44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5"/>
      <c r="AE27" s="46"/>
      <c r="AF27" s="67" t="s">
        <v>29</v>
      </c>
      <c r="AG27" s="68"/>
      <c r="AH27" s="69"/>
      <c r="AI27" s="39">
        <f>SUM(AF28:AH28)</f>
        <v>0</v>
      </c>
      <c r="AJ27" s="8"/>
      <c r="AK27" s="8"/>
      <c r="AL27" s="8"/>
      <c r="AM27" s="8"/>
      <c r="AN27" s="8"/>
    </row>
    <row r="28" spans="1:40" ht="19.5" customHeight="1">
      <c r="A28" s="55"/>
      <c r="B28" s="79"/>
      <c r="C28" s="79"/>
      <c r="D28" s="79"/>
      <c r="E28" s="83"/>
      <c r="F28" s="83"/>
      <c r="G28" s="79"/>
      <c r="H28" s="79"/>
      <c r="I28" s="79"/>
      <c r="J28" s="79"/>
      <c r="K28" s="56"/>
      <c r="L28" s="70">
        <f>IF($S$2=1,IF(AND(SUM(L5:AF17)&lt;=200,AH25&lt;=400),SUM(L5:AF17)*1.1+SUM(AG5:AG17)+SUM(AH19:AH24),0),0)</f>
        <v>0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2"/>
      <c r="AB28" s="73" t="s">
        <v>30</v>
      </c>
      <c r="AC28" s="74"/>
      <c r="AD28" s="74"/>
      <c r="AE28" s="74"/>
      <c r="AF28" s="73">
        <f>IF(SUM(L5:AF17)&lt;400,AH25,0)</f>
        <v>0</v>
      </c>
      <c r="AG28" s="75"/>
      <c r="AH28" s="34">
        <f>IF(SUM(M5:AG17)&gt;400,400+SUM(AH19:AH24),0)</f>
        <v>0</v>
      </c>
      <c r="AI28" s="34">
        <f>IF($S$2=3,IF(AND(AH25-AH19-AH20-AH21-AH22-AH23-AH24&lt;=80,AH19+AH20+AH21+AH22+AH23+AH24&lt;=120),AH25,IF(AND(AH25-AH19-AH20-AH21-AH22-AH23-AH24&lt;=80,AH19+AH20+AH21+AH22+AH23+AH24&gt;120),120+(AH25-AH19-AH20-AH21-AH22-AH23-AH24),IF(AND(AH25-AH19-AH20-AH21-AH22-AH23-AH24&gt;80,AH19+AH20+AH21+AH22+AH23+AH24&lt;=120),80+AH19+AH20+AH21+AH22+AH23+AH24,IF(AND(AH25-AH19-AH20-AH21-AH22-AH23-AH24&gt;80,AH19+AH20+AH21+AH22+AH23+AH24&gt;120),80+120,0)))),0)</f>
        <v>0</v>
      </c>
      <c r="AJ28" s="8"/>
      <c r="AK28" s="8"/>
      <c r="AL28" s="8"/>
      <c r="AM28" s="8"/>
      <c r="AN28" s="8"/>
    </row>
    <row r="29" spans="1:35" ht="19.5" customHeight="1">
      <c r="A29" s="8"/>
      <c r="B29" s="8"/>
      <c r="C29" s="8"/>
      <c r="D29" s="8"/>
      <c r="E29" s="9"/>
      <c r="F29" s="9"/>
      <c r="G29" s="8"/>
      <c r="H29" s="8"/>
      <c r="I29" s="8"/>
      <c r="J29" s="15"/>
      <c r="K29" s="15"/>
      <c r="L29" s="8"/>
      <c r="N29" s="8"/>
      <c r="O29" s="8"/>
      <c r="P29" s="8"/>
      <c r="Q29" s="15"/>
      <c r="R29" s="15"/>
      <c r="S29" s="16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40"/>
      <c r="AG29" s="40"/>
      <c r="AH29" s="40"/>
      <c r="AI29" s="40"/>
    </row>
    <row r="30" spans="1:35" ht="19.5" customHeight="1">
      <c r="A30" s="8" t="s">
        <v>8</v>
      </c>
      <c r="B30" s="8" t="s">
        <v>9</v>
      </c>
      <c r="C30" s="8" t="s">
        <v>10</v>
      </c>
      <c r="D30" s="9" t="s">
        <v>11</v>
      </c>
      <c r="E30" s="9"/>
      <c r="F30" s="9"/>
      <c r="G30" s="8"/>
      <c r="H30" s="8"/>
      <c r="I30" s="8"/>
      <c r="J30" s="77" t="s">
        <v>12</v>
      </c>
      <c r="K30" s="77"/>
      <c r="L30" s="8"/>
      <c r="M30" s="8"/>
      <c r="N30" s="8"/>
      <c r="O30" s="8"/>
      <c r="P30" s="8"/>
      <c r="Q30" s="77" t="s">
        <v>13</v>
      </c>
      <c r="R30" s="77"/>
      <c r="S30" s="78"/>
      <c r="T30" s="8" t="s">
        <v>14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</row>
    <row r="31" spans="1:35" ht="19.5" customHeight="1">
      <c r="A31" s="8"/>
      <c r="B31" s="8"/>
      <c r="C31" s="8"/>
      <c r="D31" s="9"/>
      <c r="E31" s="9"/>
      <c r="F31" s="9"/>
      <c r="G31" s="8"/>
      <c r="H31" s="8"/>
      <c r="I31" s="8"/>
      <c r="J31" s="15"/>
      <c r="K31" s="15"/>
      <c r="L31" s="8"/>
      <c r="M31" s="8"/>
      <c r="N31" s="8"/>
      <c r="O31" s="8"/>
      <c r="P31" s="8"/>
      <c r="Q31" s="15"/>
      <c r="R31" s="15"/>
      <c r="S31" s="16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</row>
    <row r="32" spans="1:40" s="13" customFormat="1" ht="19.5" customHeight="1">
      <c r="A32" s="21" t="s">
        <v>18</v>
      </c>
      <c r="B32" s="22"/>
      <c r="C32" s="22"/>
      <c r="D32" s="22"/>
      <c r="E32" s="22"/>
      <c r="F32" s="22"/>
      <c r="G32" s="22"/>
      <c r="H32" s="22"/>
      <c r="I32" s="22"/>
      <c r="J32" s="21"/>
      <c r="K32" s="8"/>
      <c r="L32" s="8"/>
      <c r="M32" s="8"/>
      <c r="N32" s="8"/>
      <c r="S32" s="24"/>
      <c r="T32" s="31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1"/>
      <c r="AK32" s="11"/>
      <c r="AL32" s="11"/>
      <c r="AM32" s="11"/>
      <c r="AN32" s="11"/>
    </row>
    <row r="33" spans="1:31" s="13" customFormat="1" ht="19.5" customHeight="1">
      <c r="A33" s="23" t="s">
        <v>19</v>
      </c>
      <c r="B33" s="22"/>
      <c r="C33" s="22"/>
      <c r="D33" s="22"/>
      <c r="E33" s="22"/>
      <c r="F33" s="22"/>
      <c r="G33" s="22"/>
      <c r="H33" s="22"/>
      <c r="I33" s="22"/>
      <c r="J33" s="25"/>
      <c r="K33" s="26"/>
      <c r="L33" s="26"/>
      <c r="M33" s="8"/>
      <c r="N33" s="26"/>
      <c r="S33" s="24"/>
      <c r="U33" s="8"/>
      <c r="V33" s="8"/>
      <c r="W33" s="8"/>
      <c r="X33" s="8"/>
      <c r="Y33" s="8"/>
      <c r="Z33" s="8"/>
      <c r="AA33" s="11"/>
      <c r="AB33" s="11"/>
      <c r="AC33" s="11"/>
      <c r="AD33" s="11"/>
      <c r="AE33" s="11"/>
    </row>
    <row r="34" spans="1:31" ht="15.75" customHeight="1">
      <c r="A34" s="41" t="s">
        <v>26</v>
      </c>
      <c r="B34" s="8"/>
      <c r="C34" s="8"/>
      <c r="D34" s="8"/>
      <c r="E34" s="8"/>
      <c r="F34" s="13"/>
      <c r="G34" s="13"/>
      <c r="H34" s="13"/>
      <c r="I34" s="13"/>
      <c r="J34" s="21"/>
      <c r="K34" s="22"/>
      <c r="L34" s="22"/>
      <c r="M34" s="26"/>
      <c r="N34" s="22"/>
      <c r="O34" s="13"/>
      <c r="P34" s="13"/>
      <c r="Q34" s="13"/>
      <c r="R34" s="13"/>
      <c r="S34" s="24"/>
      <c r="U34" s="8"/>
      <c r="V34" s="8"/>
      <c r="W34" s="8"/>
      <c r="X34" s="8"/>
      <c r="Y34" s="8"/>
      <c r="Z34" s="8"/>
      <c r="AA34" s="11"/>
      <c r="AB34" s="11"/>
      <c r="AC34" s="11"/>
      <c r="AD34" s="11"/>
      <c r="AE34" s="11"/>
    </row>
    <row r="35" spans="1:31" ht="15.75" customHeight="1">
      <c r="A35" s="25" t="s">
        <v>31</v>
      </c>
      <c r="B35" s="26"/>
      <c r="C35" s="26"/>
      <c r="D35" s="8"/>
      <c r="E35" s="26"/>
      <c r="F35" s="13"/>
      <c r="G35" s="22"/>
      <c r="H35" s="22"/>
      <c r="I35" s="22"/>
      <c r="J35" s="53"/>
      <c r="K35" s="22"/>
      <c r="L35" s="28"/>
      <c r="M35" s="22"/>
      <c r="N35" s="22"/>
      <c r="S35" s="24"/>
      <c r="U35" s="8"/>
      <c r="V35" s="8"/>
      <c r="W35" s="8"/>
      <c r="X35" s="8"/>
      <c r="Y35" s="8"/>
      <c r="Z35" s="8"/>
      <c r="AA35" s="11"/>
      <c r="AB35" s="11"/>
      <c r="AC35" s="11"/>
      <c r="AD35" s="11"/>
      <c r="AE35" s="11"/>
    </row>
    <row r="36" spans="1:31" ht="15.75" customHeight="1">
      <c r="A36" s="21" t="s">
        <v>32</v>
      </c>
      <c r="B36" s="22"/>
      <c r="C36" s="22"/>
      <c r="D36" s="22"/>
      <c r="E36" s="22"/>
      <c r="G36" s="22"/>
      <c r="H36" s="22"/>
      <c r="I36" s="22"/>
      <c r="J36" s="25"/>
      <c r="K36" s="26"/>
      <c r="L36" s="26"/>
      <c r="M36" s="28"/>
      <c r="N36" s="26"/>
      <c r="S36" s="24"/>
      <c r="U36" s="8"/>
      <c r="V36" s="8"/>
      <c r="W36" s="8"/>
      <c r="X36" s="8"/>
      <c r="Y36" s="8"/>
      <c r="Z36" s="8"/>
      <c r="AA36" s="11"/>
      <c r="AB36" s="11"/>
      <c r="AC36" s="11"/>
      <c r="AD36" s="11"/>
      <c r="AE36" s="11"/>
    </row>
    <row r="37" spans="1:40" ht="15.75" customHeight="1">
      <c r="A37" s="53" t="s">
        <v>33</v>
      </c>
      <c r="B37" s="22"/>
      <c r="C37" s="22"/>
      <c r="D37" s="22"/>
      <c r="E37" s="22"/>
      <c r="F37" s="22"/>
      <c r="G37" s="22"/>
      <c r="H37" s="22"/>
      <c r="I37" s="22"/>
      <c r="J37" s="54"/>
      <c r="K37" s="27"/>
      <c r="L37" s="27"/>
      <c r="M37" s="26"/>
      <c r="N37" s="27"/>
      <c r="O37" s="27"/>
      <c r="P37" s="27"/>
      <c r="Q37" s="27"/>
      <c r="R37" s="27"/>
      <c r="S37" s="24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1"/>
      <c r="AK37" s="11"/>
      <c r="AL37" s="11"/>
      <c r="AM37" s="11"/>
      <c r="AN37" s="11"/>
    </row>
    <row r="38" spans="9:35" s="11" customFormat="1" ht="15.75" customHeight="1">
      <c r="I38" s="22"/>
      <c r="S38" s="27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14"/>
      <c r="AG38" s="8"/>
      <c r="AH38" s="8"/>
      <c r="AI38" s="8"/>
    </row>
    <row r="39" spans="1:35" s="11" customFormat="1" ht="15.75" customHeight="1">
      <c r="A39" s="21"/>
      <c r="B39" s="22"/>
      <c r="C39" s="22"/>
      <c r="D39" s="22"/>
      <c r="E39" s="22"/>
      <c r="F39" s="22"/>
      <c r="G39" s="22"/>
      <c r="H39" s="22"/>
      <c r="I39" s="22"/>
      <c r="J39" s="21"/>
      <c r="K39" s="22"/>
      <c r="L39" s="22"/>
      <c r="M39" s="27"/>
      <c r="N39" s="22"/>
      <c r="O39" s="22"/>
      <c r="P39" s="22"/>
      <c r="Q39" s="22"/>
      <c r="R39" s="22"/>
      <c r="S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G39" s="8"/>
      <c r="AH39" s="8"/>
      <c r="AI39" s="8"/>
    </row>
    <row r="40" spans="1:13" s="11" customFormat="1" ht="15.75" customHeight="1">
      <c r="A40" s="88"/>
      <c r="B40" s="88"/>
      <c r="C40" s="88"/>
      <c r="D40" s="88"/>
      <c r="E40" s="88"/>
      <c r="F40" s="88"/>
      <c r="G40" s="22"/>
      <c r="H40" s="22"/>
      <c r="I40" s="22"/>
      <c r="J40" s="10"/>
      <c r="M40" s="22"/>
    </row>
    <row r="41" spans="1:5" s="11" customFormat="1" ht="15">
      <c r="A41" s="84"/>
      <c r="B41" s="85"/>
      <c r="C41" s="85"/>
      <c r="D41" s="85"/>
      <c r="E41" s="85"/>
    </row>
    <row r="42" s="11" customFormat="1" ht="15"/>
    <row r="43" spans="1:6" s="11" customFormat="1" ht="15">
      <c r="A43" s="82"/>
      <c r="B43" s="82"/>
      <c r="C43" s="82"/>
      <c r="D43" s="82"/>
      <c r="E43" s="82"/>
      <c r="F43" s="82"/>
    </row>
    <row r="44" s="11" customFormat="1" ht="15"/>
    <row r="45" s="11" customFormat="1" ht="15">
      <c r="A45" s="10"/>
    </row>
    <row r="46" s="11" customFormat="1" ht="15"/>
    <row r="47" spans="1:35" ht="1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1"/>
      <c r="M47" s="11"/>
      <c r="N47" s="8"/>
      <c r="O47" s="8"/>
      <c r="P47" s="8"/>
      <c r="Q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="11" customFormat="1" ht="15">
      <c r="M48" s="8"/>
    </row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ht="15">
      <c r="M66" s="11"/>
    </row>
    <row r="69" spans="16:17" ht="15">
      <c r="P69" s="37"/>
      <c r="Q69" s="38"/>
    </row>
  </sheetData>
  <sheetProtection password="D7F7" sheet="1"/>
  <protectedRanges>
    <protectedRange sqref="B2 E2 I2 A5:B17 A19:B24 D5:D17 D19:D24 F5:F17 F19:F24 H5:AG17 H19:AG24" name="区域1"/>
  </protectedRanges>
  <mergeCells count="95">
    <mergeCell ref="I2:J2"/>
    <mergeCell ref="I3:I4"/>
    <mergeCell ref="H3:H4"/>
    <mergeCell ref="M2:AH2"/>
    <mergeCell ref="AC3:AC4"/>
    <mergeCell ref="W3:W4"/>
    <mergeCell ref="J3:J4"/>
    <mergeCell ref="M3:M4"/>
    <mergeCell ref="S3:S4"/>
    <mergeCell ref="T3:T4"/>
    <mergeCell ref="A1:AI1"/>
    <mergeCell ref="E2:F2"/>
    <mergeCell ref="G2:H2"/>
    <mergeCell ref="N3:N4"/>
    <mergeCell ref="AD3:AD4"/>
    <mergeCell ref="AE3:AE4"/>
    <mergeCell ref="B2:C2"/>
    <mergeCell ref="Y3:Y4"/>
    <mergeCell ref="Z3:Z4"/>
    <mergeCell ref="AA3:AA4"/>
    <mergeCell ref="AJ3:AJ4"/>
    <mergeCell ref="A25:K25"/>
    <mergeCell ref="A26:K26"/>
    <mergeCell ref="AH26:AI26"/>
    <mergeCell ref="AF3:AF4"/>
    <mergeCell ref="AG3:AG4"/>
    <mergeCell ref="AH3:AH4"/>
    <mergeCell ref="AI3:AI4"/>
    <mergeCell ref="AB3:AB4"/>
    <mergeCell ref="X3:X4"/>
    <mergeCell ref="A43:F43"/>
    <mergeCell ref="B28:D28"/>
    <mergeCell ref="E28:F28"/>
    <mergeCell ref="B27:D27"/>
    <mergeCell ref="A41:E41"/>
    <mergeCell ref="F27:I27"/>
    <mergeCell ref="A40:F40"/>
    <mergeCell ref="B10:C10"/>
    <mergeCell ref="B11:C11"/>
    <mergeCell ref="A3:A4"/>
    <mergeCell ref="O3:O4"/>
    <mergeCell ref="B3:G3"/>
    <mergeCell ref="K3:K4"/>
    <mergeCell ref="L3:L4"/>
    <mergeCell ref="E9:F9"/>
    <mergeCell ref="B4:C4"/>
    <mergeCell ref="U3:U4"/>
    <mergeCell ref="V3:V4"/>
    <mergeCell ref="J30:K30"/>
    <mergeCell ref="Q30:S30"/>
    <mergeCell ref="P3:P4"/>
    <mergeCell ref="G28:J28"/>
    <mergeCell ref="Q3:Q4"/>
    <mergeCell ref="R3:R4"/>
    <mergeCell ref="AF27:AH27"/>
    <mergeCell ref="L28:AA28"/>
    <mergeCell ref="AB28:AE28"/>
    <mergeCell ref="AF28:AG28"/>
    <mergeCell ref="B7:C7"/>
    <mergeCell ref="B8:C8"/>
    <mergeCell ref="B9:C9"/>
    <mergeCell ref="B14:C14"/>
    <mergeCell ref="B12:C12"/>
    <mergeCell ref="B13:C13"/>
    <mergeCell ref="E4:F4"/>
    <mergeCell ref="E5:F5"/>
    <mergeCell ref="E6:F6"/>
    <mergeCell ref="E7:F7"/>
    <mergeCell ref="E8:F8"/>
    <mergeCell ref="B5:C5"/>
    <mergeCell ref="B6:C6"/>
    <mergeCell ref="B15:C15"/>
    <mergeCell ref="B16:C16"/>
    <mergeCell ref="B17:C17"/>
    <mergeCell ref="B19:C19"/>
    <mergeCell ref="A18:K18"/>
    <mergeCell ref="E21:F21"/>
    <mergeCell ref="E24:F24"/>
    <mergeCell ref="E16:F16"/>
    <mergeCell ref="E17:F17"/>
    <mergeCell ref="E19:F19"/>
    <mergeCell ref="E20:F20"/>
    <mergeCell ref="B20:C20"/>
    <mergeCell ref="B21:C21"/>
    <mergeCell ref="B24:C24"/>
    <mergeCell ref="B22:C22"/>
    <mergeCell ref="B23:C23"/>
    <mergeCell ref="E22:F22"/>
    <mergeCell ref="E10:F10"/>
    <mergeCell ref="E11:F11"/>
    <mergeCell ref="E12:F12"/>
    <mergeCell ref="E15:F15"/>
    <mergeCell ref="E23:F23"/>
    <mergeCell ref="E13:F13"/>
    <mergeCell ref="E14:F14"/>
  </mergeCells>
  <dataValidations count="3">
    <dataValidation type="list" allowBlank="1" showInputMessage="1" showErrorMessage="1" sqref="P69">
      <formula1>"3,4.5,6,7,7.5,8,11.5,12"</formula1>
    </dataValidation>
    <dataValidation type="list" allowBlank="1" showInputMessage="1" showErrorMessage="1" sqref="I2:J2">
      <formula1>"省级高技能吸引计划人才,教授（正高）,副教授（副高）,讲师（中级）"</formula1>
    </dataValidation>
    <dataValidation type="list" allowBlank="1" showInputMessage="1" showErrorMessage="1" sqref="H5:H17 H19:H24">
      <formula1>"广州,南海,校外"</formula1>
    </dataValidation>
  </dataValidations>
  <printOptions horizontalCentered="1"/>
  <pageMargins left="0.31496062992125984" right="0.2755905511811024" top="0.5118110236220472" bottom="0.1968503937007874" header="0.5118110236220472" footer="0.2362204724409449"/>
  <pageSetup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广东轻工职业技术学院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熊维</cp:lastModifiedBy>
  <cp:lastPrinted>2016-03-07T15:02:14Z</cp:lastPrinted>
  <dcterms:created xsi:type="dcterms:W3CDTF">2006-03-16T10:33:40Z</dcterms:created>
  <dcterms:modified xsi:type="dcterms:W3CDTF">2016-09-20T01:45:57Z</dcterms:modified>
  <cp:category/>
  <cp:version/>
  <cp:contentType/>
  <cp:contentStatus/>
</cp:coreProperties>
</file>